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480" windowHeight="799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Q11" i="1"/>
  <c r="Q10"/>
  <c r="X5" s="1"/>
  <c r="P10"/>
  <c r="F60"/>
  <c r="E60"/>
  <c r="H56"/>
  <c r="W7"/>
  <c r="W6"/>
  <c r="T6"/>
  <c r="U6"/>
  <c r="V6"/>
  <c r="T7"/>
  <c r="U7"/>
  <c r="V7"/>
  <c r="S7" l="1"/>
  <c r="S6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33"/>
  <c r="O10"/>
  <c r="L5"/>
  <c r="L4"/>
  <c r="L6" s="1"/>
  <c r="O50" l="1"/>
  <c r="N50"/>
  <c r="M50"/>
  <c r="L50"/>
  <c r="K50"/>
  <c r="O42"/>
  <c r="N42"/>
  <c r="M42"/>
  <c r="L42"/>
  <c r="K42"/>
  <c r="O34"/>
  <c r="N34"/>
  <c r="M34"/>
  <c r="L34"/>
  <c r="K34"/>
  <c r="O56"/>
  <c r="N56"/>
  <c r="M56"/>
  <c r="L56"/>
  <c r="K56"/>
  <c r="O52"/>
  <c r="N52"/>
  <c r="M52"/>
  <c r="L52"/>
  <c r="K52"/>
  <c r="O48"/>
  <c r="N48"/>
  <c r="M48"/>
  <c r="L48"/>
  <c r="K48"/>
  <c r="N44"/>
  <c r="M44"/>
  <c r="L44"/>
  <c r="K44"/>
  <c r="O44"/>
  <c r="O40"/>
  <c r="N40"/>
  <c r="M40"/>
  <c r="L40"/>
  <c r="K40"/>
  <c r="N36"/>
  <c r="M36"/>
  <c r="L36"/>
  <c r="K36"/>
  <c r="O36"/>
  <c r="O33"/>
  <c r="N33"/>
  <c r="M33"/>
  <c r="L33"/>
  <c r="K33"/>
  <c r="O53"/>
  <c r="N53"/>
  <c r="M53"/>
  <c r="L53"/>
  <c r="K53"/>
  <c r="O49"/>
  <c r="N49"/>
  <c r="M49"/>
  <c r="L49"/>
  <c r="K49"/>
  <c r="O45"/>
  <c r="N45"/>
  <c r="M45"/>
  <c r="L45"/>
  <c r="K45"/>
  <c r="O41"/>
  <c r="N41"/>
  <c r="M41"/>
  <c r="L41"/>
  <c r="K41"/>
  <c r="O37"/>
  <c r="N37"/>
  <c r="M37"/>
  <c r="L37"/>
  <c r="K37"/>
  <c r="W11"/>
  <c r="V10"/>
  <c r="V11"/>
  <c r="U11"/>
  <c r="S10"/>
  <c r="T11"/>
  <c r="S11"/>
  <c r="W10"/>
  <c r="U10"/>
  <c r="T10"/>
  <c r="O54"/>
  <c r="N54"/>
  <c r="M54"/>
  <c r="L54"/>
  <c r="K54"/>
  <c r="O46"/>
  <c r="N46"/>
  <c r="M46"/>
  <c r="L46"/>
  <c r="K46"/>
  <c r="O38"/>
  <c r="N38"/>
  <c r="M38"/>
  <c r="L38"/>
  <c r="K38"/>
  <c r="O55"/>
  <c r="N55"/>
  <c r="M55"/>
  <c r="L55"/>
  <c r="K55"/>
  <c r="N51"/>
  <c r="M51"/>
  <c r="L51"/>
  <c r="K51"/>
  <c r="O51"/>
  <c r="O47"/>
  <c r="N47"/>
  <c r="M47"/>
  <c r="L47"/>
  <c r="K47"/>
  <c r="N43"/>
  <c r="M43"/>
  <c r="L43"/>
  <c r="K43"/>
  <c r="O43"/>
  <c r="O39"/>
  <c r="N39"/>
  <c r="M39"/>
  <c r="L39"/>
  <c r="K39"/>
  <c r="M35"/>
  <c r="L35"/>
  <c r="K35"/>
  <c r="O35"/>
  <c r="N35"/>
</calcChain>
</file>

<file path=xl/sharedStrings.xml><?xml version="1.0" encoding="utf-8"?>
<sst xmlns="http://schemas.openxmlformats.org/spreadsheetml/2006/main" count="19" uniqueCount="18">
  <si>
    <t>Celtics</t>
  </si>
  <si>
    <t>5 de abril</t>
  </si>
  <si>
    <t>Amostra</t>
  </si>
  <si>
    <t>a</t>
  </si>
  <si>
    <t>b</t>
  </si>
  <si>
    <t>Estimativa</t>
  </si>
  <si>
    <t>Priori</t>
  </si>
  <si>
    <t>Estimativativa atualizada</t>
  </si>
  <si>
    <t>Media</t>
  </si>
  <si>
    <t>Var</t>
  </si>
  <si>
    <t>Posteriori</t>
  </si>
  <si>
    <t>EAP</t>
  </si>
  <si>
    <t>n</t>
  </si>
  <si>
    <t>Preditiva</t>
  </si>
  <si>
    <t>Momentos</t>
  </si>
  <si>
    <t>Media Amo</t>
  </si>
  <si>
    <t>Var Amos</t>
  </si>
  <si>
    <t>=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</si>
</sst>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3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3" borderId="0" xfId="0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lineChart>
        <c:grouping val="standard"/>
        <c:ser>
          <c:idx val="0"/>
          <c:order val="0"/>
          <c:cat>
            <c:numRef>
              <c:f>Plan1!$F$3:$F$56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Plan1!$E$3:$E$32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marker val="1"/>
        <c:axId val="49842816"/>
        <c:axId val="85926272"/>
      </c:lineChart>
      <c:catAx>
        <c:axId val="49842816"/>
        <c:scaling>
          <c:orientation val="minMax"/>
        </c:scaling>
        <c:axPos val="b"/>
        <c:numFmt formatCode="General" sourceLinked="1"/>
        <c:tickLblPos val="nextTo"/>
        <c:crossAx val="85926272"/>
        <c:crosses val="autoZero"/>
        <c:auto val="1"/>
        <c:lblAlgn val="ctr"/>
        <c:lblOffset val="100"/>
      </c:catAx>
      <c:valAx>
        <c:axId val="85926272"/>
        <c:scaling>
          <c:orientation val="minMax"/>
        </c:scaling>
        <c:axPos val="l"/>
        <c:majorGridlines/>
        <c:numFmt formatCode="General" sourceLinked="1"/>
        <c:tickLblPos val="nextTo"/>
        <c:crossAx val="498428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lineChart>
        <c:grouping val="standard"/>
        <c:ser>
          <c:idx val="0"/>
          <c:order val="0"/>
          <c:tx>
            <c:v>Posteriori 1</c:v>
          </c:tx>
          <c:cat>
            <c:numRef>
              <c:f>Plan1!$F$33:$F$56</c:f>
              <c:numCache>
                <c:formatCode>General</c:formatCode>
                <c:ptCount val="2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</c:numCache>
            </c:numRef>
          </c:cat>
          <c:val>
            <c:numRef>
              <c:f>Plan1!$K$33:$K$56</c:f>
              <c:numCache>
                <c:formatCode>0.00</c:formatCode>
                <c:ptCount val="24"/>
                <c:pt idx="0">
                  <c:v>0.48484848484848486</c:v>
                </c:pt>
                <c:pt idx="1">
                  <c:v>0.48481973434535108</c:v>
                </c:pt>
                <c:pt idx="2">
                  <c:v>0.51520737327188937</c:v>
                </c:pt>
                <c:pt idx="3">
                  <c:v>0.54569892473118276</c:v>
                </c:pt>
                <c:pt idx="4">
                  <c:v>0.54577157802964249</c:v>
                </c:pt>
                <c:pt idx="5">
                  <c:v>0.54584040747028861</c:v>
                </c:pt>
                <c:pt idx="6">
                  <c:v>0.54590570719602971</c:v>
                </c:pt>
                <c:pt idx="7">
                  <c:v>0.51532258064516134</c:v>
                </c:pt>
                <c:pt idx="8">
                  <c:v>0.54602675059008654</c:v>
                </c:pt>
                <c:pt idx="9">
                  <c:v>0.54608294930875567</c:v>
                </c:pt>
                <c:pt idx="10">
                  <c:v>0.57689422355588904</c:v>
                </c:pt>
                <c:pt idx="11">
                  <c:v>0.60777126099706746</c:v>
                </c:pt>
                <c:pt idx="12">
                  <c:v>0.60788530465949819</c:v>
                </c:pt>
                <c:pt idx="13">
                  <c:v>0.57713884992987385</c:v>
                </c:pt>
                <c:pt idx="14">
                  <c:v>0.60809883321894309</c:v>
                </c:pt>
                <c:pt idx="15">
                  <c:v>0.60819892473118287</c:v>
                </c:pt>
                <c:pt idx="16">
                  <c:v>0.57735352205398294</c:v>
                </c:pt>
                <c:pt idx="17">
                  <c:v>0.57741935483870976</c:v>
                </c:pt>
                <c:pt idx="18">
                  <c:v>0.57748260594560408</c:v>
                </c:pt>
                <c:pt idx="19">
                  <c:v>0.60856079404466501</c:v>
                </c:pt>
                <c:pt idx="20">
                  <c:v>0.60864272671941566</c:v>
                </c:pt>
                <c:pt idx="21">
                  <c:v>0.60872162485065717</c:v>
                </c:pt>
                <c:pt idx="22">
                  <c:v>0.57771260997067453</c:v>
                </c:pt>
                <c:pt idx="23">
                  <c:v>0.5466589861751151</c:v>
                </c:pt>
              </c:numCache>
            </c:numRef>
          </c:val>
        </c:ser>
        <c:ser>
          <c:idx val="1"/>
          <c:order val="1"/>
          <c:tx>
            <c:v>Posteriori 2</c:v>
          </c:tx>
          <c:cat>
            <c:numRef>
              <c:f>Plan1!$F$33:$F$56</c:f>
              <c:numCache>
                <c:formatCode>General</c:formatCode>
                <c:ptCount val="2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</c:numCache>
            </c:numRef>
          </c:cat>
          <c:val>
            <c:numRef>
              <c:f>Plan1!$L$33:$L$56</c:f>
              <c:numCache>
                <c:formatCode>0.00</c:formatCode>
                <c:ptCount val="24"/>
                <c:pt idx="0">
                  <c:v>0.48571428571428571</c:v>
                </c:pt>
                <c:pt idx="1">
                  <c:v>0.48566308243727602</c:v>
                </c:pt>
                <c:pt idx="2">
                  <c:v>0.51438535309503053</c:v>
                </c:pt>
                <c:pt idx="3">
                  <c:v>0.54329371816638372</c:v>
                </c:pt>
                <c:pt idx="4">
                  <c:v>0.54342431761786592</c:v>
                </c:pt>
                <c:pt idx="5">
                  <c:v>0.54354838709677422</c:v>
                </c:pt>
                <c:pt idx="6">
                  <c:v>0.54366640440597946</c:v>
                </c:pt>
                <c:pt idx="7">
                  <c:v>0.51459293394777261</c:v>
                </c:pt>
                <c:pt idx="8">
                  <c:v>0.54388597149287321</c:v>
                </c:pt>
                <c:pt idx="9">
                  <c:v>0.54398826979472137</c:v>
                </c:pt>
                <c:pt idx="10">
                  <c:v>0.57347670250896066</c:v>
                </c:pt>
                <c:pt idx="11">
                  <c:v>0.60308555399719499</c:v>
                </c:pt>
                <c:pt idx="12">
                  <c:v>0.60329444063143445</c:v>
                </c:pt>
                <c:pt idx="13">
                  <c:v>0.57392473118279574</c:v>
                </c:pt>
                <c:pt idx="14">
                  <c:v>0.60368663594470051</c:v>
                </c:pt>
                <c:pt idx="15">
                  <c:v>0.60387096774193549</c:v>
                </c:pt>
                <c:pt idx="16">
                  <c:v>0.57432005060088553</c:v>
                </c:pt>
                <c:pt idx="17">
                  <c:v>0.57444168734491319</c:v>
                </c:pt>
                <c:pt idx="18">
                  <c:v>0.5745587340231284</c:v>
                </c:pt>
                <c:pt idx="19">
                  <c:v>0.6045400238948625</c:v>
                </c:pt>
                <c:pt idx="20">
                  <c:v>0.60469208211143699</c:v>
                </c:pt>
                <c:pt idx="21">
                  <c:v>0.60483870967741937</c:v>
                </c:pt>
                <c:pt idx="22">
                  <c:v>0.57498585172608951</c:v>
                </c:pt>
                <c:pt idx="23">
                  <c:v>0.54505005561735254</c:v>
                </c:pt>
              </c:numCache>
            </c:numRef>
          </c:val>
        </c:ser>
        <c:ser>
          <c:idx val="2"/>
          <c:order val="2"/>
          <c:tx>
            <c:v>Posteriori 3</c:v>
          </c:tx>
          <c:cat>
            <c:numRef>
              <c:f>Plan1!$F$33:$F$56</c:f>
              <c:numCache>
                <c:formatCode>General</c:formatCode>
                <c:ptCount val="2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</c:numCache>
            </c:numRef>
          </c:cat>
          <c:val>
            <c:numRef>
              <c:f>Plan1!$M$33:$M$56</c:f>
              <c:numCache>
                <c:formatCode>0.00</c:formatCode>
                <c:ptCount val="24"/>
                <c:pt idx="0">
                  <c:v>0.43243243243243246</c:v>
                </c:pt>
                <c:pt idx="1">
                  <c:v>0.43378607809847197</c:v>
                </c:pt>
                <c:pt idx="2">
                  <c:v>0.46236559139784944</c:v>
                </c:pt>
                <c:pt idx="3">
                  <c:v>0.49112903225806448</c:v>
                </c:pt>
                <c:pt idx="4">
                  <c:v>0.49252557041699446</c:v>
                </c:pt>
                <c:pt idx="5">
                  <c:v>0.49385560675883255</c:v>
                </c:pt>
                <c:pt idx="6">
                  <c:v>0.49512378094523629</c:v>
                </c:pt>
                <c:pt idx="7">
                  <c:v>0.46847507331378302</c:v>
                </c:pt>
                <c:pt idx="8">
                  <c:v>0.49749103942652328</c:v>
                </c:pt>
                <c:pt idx="9">
                  <c:v>0.49859747545582045</c:v>
                </c:pt>
                <c:pt idx="10">
                  <c:v>0.52779684282772821</c:v>
                </c:pt>
                <c:pt idx="11">
                  <c:v>0.5571236559139785</c:v>
                </c:pt>
                <c:pt idx="12">
                  <c:v>0.55826201448321267</c:v>
                </c:pt>
                <c:pt idx="13">
                  <c:v>0.53096774193548391</c:v>
                </c:pt>
                <c:pt idx="14">
                  <c:v>0.56040480708412399</c:v>
                </c:pt>
                <c:pt idx="15">
                  <c:v>0.56141439205955335</c:v>
                </c:pt>
                <c:pt idx="16">
                  <c:v>0.53377967133292759</c:v>
                </c:pt>
                <c:pt idx="17">
                  <c:v>0.5346475507765831</c:v>
                </c:pt>
                <c:pt idx="18">
                  <c:v>0.53548387096774197</c:v>
                </c:pt>
                <c:pt idx="19">
                  <c:v>0.56509216589861755</c:v>
                </c:pt>
                <c:pt idx="20">
                  <c:v>0.56593095642331637</c:v>
                </c:pt>
                <c:pt idx="21">
                  <c:v>0.56674082313681873</c:v>
                </c:pt>
                <c:pt idx="22">
                  <c:v>0.53854565336249316</c:v>
                </c:pt>
                <c:pt idx="23">
                  <c:v>0.51021505376344078</c:v>
                </c:pt>
              </c:numCache>
            </c:numRef>
          </c:val>
        </c:ser>
        <c:ser>
          <c:idx val="3"/>
          <c:order val="3"/>
          <c:tx>
            <c:v>Posteriori 4</c:v>
          </c:tx>
          <c:cat>
            <c:numRef>
              <c:f>Plan1!$F$33:$F$56</c:f>
              <c:numCache>
                <c:formatCode>General</c:formatCode>
                <c:ptCount val="2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</c:numCache>
            </c:numRef>
          </c:cat>
          <c:val>
            <c:numRef>
              <c:f>Plan1!$N$33:$N$56</c:f>
              <c:numCache>
                <c:formatCode>0.00</c:formatCode>
                <c:ptCount val="24"/>
                <c:pt idx="0">
                  <c:v>0.54054054054054057</c:v>
                </c:pt>
                <c:pt idx="1">
                  <c:v>0.53904923599320886</c:v>
                </c:pt>
                <c:pt idx="2">
                  <c:v>0.56492969396195203</c:v>
                </c:pt>
                <c:pt idx="3">
                  <c:v>0.59112903225806446</c:v>
                </c:pt>
                <c:pt idx="4">
                  <c:v>0.59008654602675059</c:v>
                </c:pt>
                <c:pt idx="5">
                  <c:v>0.58909370199692779</c:v>
                </c:pt>
                <c:pt idx="6">
                  <c:v>0.58814703675918978</c:v>
                </c:pt>
                <c:pt idx="7">
                  <c:v>0.55938416422287396</c:v>
                </c:pt>
                <c:pt idx="8">
                  <c:v>0.58637992831541219</c:v>
                </c:pt>
                <c:pt idx="9">
                  <c:v>0.58555399719495083</c:v>
                </c:pt>
                <c:pt idx="10">
                  <c:v>0.61290322580645162</c:v>
                </c:pt>
                <c:pt idx="11">
                  <c:v>0.64045698924731187</c:v>
                </c:pt>
                <c:pt idx="12">
                  <c:v>0.63989466754443713</c:v>
                </c:pt>
                <c:pt idx="13">
                  <c:v>0.61096774193548387</c:v>
                </c:pt>
                <c:pt idx="14">
                  <c:v>0.63883617963314354</c:v>
                </c:pt>
                <c:pt idx="15">
                  <c:v>0.63833746898263033</c:v>
                </c:pt>
                <c:pt idx="16">
                  <c:v>0.60925136944613523</c:v>
                </c:pt>
                <c:pt idx="17">
                  <c:v>0.60872162485065717</c:v>
                </c:pt>
                <c:pt idx="18">
                  <c:v>0.60821114369501472</c:v>
                </c:pt>
                <c:pt idx="19">
                  <c:v>0.63652073732718883</c:v>
                </c:pt>
                <c:pt idx="20">
                  <c:v>0.63610639501980759</c:v>
                </c:pt>
                <c:pt idx="21">
                  <c:v>0.63570634037819806</c:v>
                </c:pt>
                <c:pt idx="22">
                  <c:v>0.60634226353198484</c:v>
                </c:pt>
                <c:pt idx="23">
                  <c:v>0.57688172043010744</c:v>
                </c:pt>
              </c:numCache>
            </c:numRef>
          </c:val>
        </c:ser>
        <c:ser>
          <c:idx val="4"/>
          <c:order val="4"/>
          <c:tx>
            <c:v>Posteriori 5</c:v>
          </c:tx>
          <c:cat>
            <c:numRef>
              <c:f>Plan1!$F$33:$F$56</c:f>
              <c:numCache>
                <c:formatCode>General</c:formatCode>
                <c:ptCount val="24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</c:numCache>
            </c:numRef>
          </c:cat>
          <c:val>
            <c:numRef>
              <c:f>Plan1!$O$33:$O$56</c:f>
              <c:numCache>
                <c:formatCode>0.00</c:formatCode>
                <c:ptCount val="24"/>
                <c:pt idx="0">
                  <c:v>0.49720670391061461</c:v>
                </c:pt>
                <c:pt idx="1">
                  <c:v>0.49684431977559612</c:v>
                </c:pt>
                <c:pt idx="2">
                  <c:v>0.52466291175968593</c:v>
                </c:pt>
                <c:pt idx="3">
                  <c:v>0.55271034253408713</c:v>
                </c:pt>
                <c:pt idx="4">
                  <c:v>0.55260171826876314</c:v>
                </c:pt>
                <c:pt idx="5">
                  <c:v>0.55249841872232774</c:v>
                </c:pt>
                <c:pt idx="6">
                  <c:v>0.55240006173792255</c:v>
                </c:pt>
                <c:pt idx="7">
                  <c:v>0.52366596321977699</c:v>
                </c:pt>
                <c:pt idx="8">
                  <c:v>0.55221682132861982</c:v>
                </c:pt>
                <c:pt idx="9">
                  <c:v>0.55213133640552992</c:v>
                </c:pt>
                <c:pt idx="10">
                  <c:v>0.58092689111142426</c:v>
                </c:pt>
                <c:pt idx="11">
                  <c:v>0.60987041632202932</c:v>
                </c:pt>
                <c:pt idx="12">
                  <c:v>0.60993386421919293</c:v>
                </c:pt>
                <c:pt idx="13">
                  <c:v>0.58090957165520896</c:v>
                </c:pt>
                <c:pt idx="14">
                  <c:v>0.6100531156885608</c:v>
                </c:pt>
                <c:pt idx="15">
                  <c:v>0.6101092202184405</c:v>
                </c:pt>
                <c:pt idx="16">
                  <c:v>0.5808942583136133</c:v>
                </c:pt>
                <c:pt idx="17">
                  <c:v>0.58088954056696007</c:v>
                </c:pt>
                <c:pt idx="18">
                  <c:v>0.58088499820122319</c:v>
                </c:pt>
                <c:pt idx="19">
                  <c:v>0.61031316223216392</c:v>
                </c:pt>
                <c:pt idx="20">
                  <c:v>0.61035957914209737</c:v>
                </c:pt>
                <c:pt idx="21">
                  <c:v>0.61040436165379375</c:v>
                </c:pt>
                <c:pt idx="22">
                  <c:v>0.58086840049112631</c:v>
                </c:pt>
                <c:pt idx="23">
                  <c:v>0.55123985077902116</c:v>
                </c:pt>
              </c:numCache>
            </c:numRef>
          </c:val>
        </c:ser>
        <c:marker val="1"/>
        <c:axId val="92218112"/>
        <c:axId val="92219648"/>
      </c:lineChart>
      <c:catAx>
        <c:axId val="92218112"/>
        <c:scaling>
          <c:orientation val="minMax"/>
        </c:scaling>
        <c:axPos val="b"/>
        <c:numFmt formatCode="General" sourceLinked="1"/>
        <c:tickLblPos val="nextTo"/>
        <c:crossAx val="92219648"/>
        <c:crosses val="autoZero"/>
        <c:auto val="1"/>
        <c:lblAlgn val="ctr"/>
        <c:lblOffset val="100"/>
      </c:catAx>
      <c:valAx>
        <c:axId val="92219648"/>
        <c:scaling>
          <c:orientation val="minMax"/>
          <c:min val="0.4"/>
        </c:scaling>
        <c:axPos val="l"/>
        <c:majorGridlines/>
        <c:numFmt formatCode="0.00" sourceLinked="1"/>
        <c:tickLblPos val="nextTo"/>
        <c:crossAx val="92218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466725</xdr:colOff>
      <xdr:row>13</xdr:row>
      <xdr:rowOff>161925</xdr:rowOff>
    </xdr:from>
    <xdr:to>
      <xdr:col>17</xdr:col>
      <xdr:colOff>161925</xdr:colOff>
      <xdr:row>28</xdr:row>
      <xdr:rowOff>47625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514350</xdr:colOff>
      <xdr:row>29</xdr:row>
      <xdr:rowOff>152400</xdr:rowOff>
    </xdr:from>
    <xdr:to>
      <xdr:col>24</xdr:col>
      <xdr:colOff>209550</xdr:colOff>
      <xdr:row>44</xdr:row>
      <xdr:rowOff>38100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Y60"/>
  <sheetViews>
    <sheetView tabSelected="1" topLeftCell="H2" workbookViewId="0">
      <selection activeCell="Q11" sqref="Q11"/>
    </sheetView>
  </sheetViews>
  <sheetFormatPr defaultRowHeight="15"/>
  <sheetData>
    <row r="1" spans="4:25">
      <c r="S1" t="s">
        <v>6</v>
      </c>
      <c r="X1" t="s">
        <v>14</v>
      </c>
    </row>
    <row r="2" spans="4:25">
      <c r="D2" t="s">
        <v>0</v>
      </c>
      <c r="G2" t="s">
        <v>2</v>
      </c>
    </row>
    <row r="3" spans="4:25">
      <c r="E3">
        <v>0</v>
      </c>
      <c r="F3">
        <v>1</v>
      </c>
      <c r="G3" s="1"/>
      <c r="I3">
        <v>0</v>
      </c>
      <c r="J3">
        <v>1</v>
      </c>
      <c r="S3">
        <v>1</v>
      </c>
      <c r="T3">
        <v>2</v>
      </c>
      <c r="U3">
        <v>3</v>
      </c>
      <c r="V3">
        <v>4</v>
      </c>
      <c r="W3">
        <v>5</v>
      </c>
      <c r="X3">
        <v>6</v>
      </c>
    </row>
    <row r="4" spans="4:25">
      <c r="E4">
        <v>0</v>
      </c>
      <c r="F4">
        <v>2</v>
      </c>
      <c r="G4" s="1"/>
      <c r="H4">
        <v>0</v>
      </c>
      <c r="I4">
        <v>13</v>
      </c>
      <c r="J4">
        <v>10</v>
      </c>
      <c r="L4">
        <f>SUM(I4:J4)</f>
        <v>23</v>
      </c>
      <c r="P4" t="s">
        <v>3</v>
      </c>
      <c r="S4" s="3">
        <v>1</v>
      </c>
      <c r="T4" s="3">
        <v>2</v>
      </c>
      <c r="U4" s="3">
        <v>1</v>
      </c>
      <c r="V4" s="3">
        <v>5</v>
      </c>
      <c r="W4" s="3">
        <v>2.8</v>
      </c>
      <c r="X4" t="s">
        <v>17</v>
      </c>
    </row>
    <row r="5" spans="4:25">
      <c r="E5">
        <v>0</v>
      </c>
      <c r="F5">
        <v>3</v>
      </c>
      <c r="G5" s="1"/>
      <c r="H5">
        <v>1</v>
      </c>
      <c r="I5">
        <v>10</v>
      </c>
      <c r="J5">
        <v>20</v>
      </c>
      <c r="L5">
        <f>SUM(I5:J5)</f>
        <v>30</v>
      </c>
      <c r="P5" t="s">
        <v>4</v>
      </c>
      <c r="S5" s="3">
        <v>1</v>
      </c>
      <c r="T5" s="3">
        <v>2</v>
      </c>
      <c r="U5" s="3">
        <v>5</v>
      </c>
      <c r="V5" s="3">
        <v>1</v>
      </c>
      <c r="W5" s="3">
        <v>2</v>
      </c>
      <c r="X5">
        <f>((P10-Q10)*(1-P10)/(P10*Q10) - 1)</f>
        <v>0</v>
      </c>
    </row>
    <row r="6" spans="4:25">
      <c r="E6">
        <v>1</v>
      </c>
      <c r="F6">
        <v>4</v>
      </c>
      <c r="G6" s="1"/>
      <c r="L6">
        <f>SUM(L4:L5)</f>
        <v>53</v>
      </c>
      <c r="P6" t="s">
        <v>8</v>
      </c>
      <c r="S6" s="3">
        <f>S4/(S4+S5)</f>
        <v>0.5</v>
      </c>
      <c r="T6" s="3">
        <f t="shared" ref="T6:W6" si="0">T4/(T4+T5)</f>
        <v>0.5</v>
      </c>
      <c r="U6" s="3">
        <f t="shared" si="0"/>
        <v>0.16666666666666666</v>
      </c>
      <c r="V6" s="3">
        <f t="shared" si="0"/>
        <v>0.83333333333333337</v>
      </c>
      <c r="W6" s="3">
        <f t="shared" si="0"/>
        <v>0.58333333333333337</v>
      </c>
    </row>
    <row r="7" spans="4:25">
      <c r="E7">
        <v>1</v>
      </c>
      <c r="F7">
        <v>5</v>
      </c>
      <c r="G7" s="1"/>
      <c r="P7" t="s">
        <v>9</v>
      </c>
      <c r="S7" s="3">
        <f>S4*S5/((S4+S5+1)*(S4+S5)^2)</f>
        <v>8.3333333333333329E-2</v>
      </c>
      <c r="T7" s="3">
        <f t="shared" ref="T7:V7" si="1">T4*T5/((T4+T5+1)*(T4+T5)^2)</f>
        <v>0.05</v>
      </c>
      <c r="U7" s="3">
        <f t="shared" si="1"/>
        <v>1.984126984126984E-2</v>
      </c>
      <c r="V7" s="3">
        <f t="shared" si="1"/>
        <v>1.984126984126984E-2</v>
      </c>
      <c r="W7" s="3">
        <f>W4*W5/((W4+W5+1)*(W4+W5)^2)</f>
        <v>4.1906130268199226E-2</v>
      </c>
    </row>
    <row r="8" spans="4:25">
      <c r="E8">
        <v>1</v>
      </c>
      <c r="F8">
        <v>6</v>
      </c>
      <c r="G8" s="1"/>
    </row>
    <row r="9" spans="4:25">
      <c r="E9">
        <v>1</v>
      </c>
      <c r="F9">
        <v>7</v>
      </c>
      <c r="G9" s="1"/>
      <c r="P9" t="s">
        <v>15</v>
      </c>
      <c r="Q9" t="s">
        <v>16</v>
      </c>
      <c r="S9" t="s">
        <v>11</v>
      </c>
    </row>
    <row r="10" spans="4:25">
      <c r="E10">
        <v>0</v>
      </c>
      <c r="F10">
        <v>8</v>
      </c>
      <c r="G10" s="1"/>
      <c r="N10" t="s">
        <v>5</v>
      </c>
      <c r="O10">
        <f>SUM(E3:E32)/30</f>
        <v>0.5</v>
      </c>
      <c r="P10">
        <f>O10</f>
        <v>0.5</v>
      </c>
      <c r="Q10" s="3">
        <f>VARP(E3:E32)</f>
        <v>0.25</v>
      </c>
      <c r="S10" s="3">
        <f>($O$11*$O$10+S4)/($O$11+S4+S5)</f>
        <v>0.5</v>
      </c>
      <c r="T10" s="3">
        <f t="shared" ref="T10:W10" si="2">($O$11*$O$10+T4)/($O$11+T4+T5)</f>
        <v>0.5</v>
      </c>
      <c r="U10" s="3">
        <f t="shared" si="2"/>
        <v>0.44444444444444442</v>
      </c>
      <c r="V10" s="3">
        <f t="shared" si="2"/>
        <v>0.55555555555555558</v>
      </c>
      <c r="W10" s="3">
        <f t="shared" si="2"/>
        <v>0.51149425287356332</v>
      </c>
    </row>
    <row r="11" spans="4:25">
      <c r="E11">
        <v>0</v>
      </c>
      <c r="F11">
        <v>9</v>
      </c>
      <c r="G11" s="1"/>
      <c r="N11" t="s">
        <v>12</v>
      </c>
      <c r="O11">
        <v>30</v>
      </c>
      <c r="Q11">
        <f>P10/Q10</f>
        <v>2</v>
      </c>
      <c r="S11" s="3">
        <f>($O$11*$O$10+S4)*($O$11*(1-$O$10)+S5)/(($O$11*$O$10+S4 + $O$11*(1-$O$10)+S5)^2*($O$11*$O$10+S4 + $O$11*(1-$O$10)+S5 + 1))</f>
        <v>7.575757575757576E-3</v>
      </c>
      <c r="T11" s="3">
        <f t="shared" ref="T11:W11" si="3">($O$11*$O$10+T4)*($O$11*(1-$O$10)+T5)/(($O$11*$O$10+T4 + $O$11*(1-$O$10)+T5)^2*($O$11*$O$10+T4 + $O$11*(1-$O$10)+T5 + 1))</f>
        <v>7.1428571428571426E-3</v>
      </c>
      <c r="U11" s="3">
        <f t="shared" si="3"/>
        <v>6.6733400066733397E-3</v>
      </c>
      <c r="V11" s="3">
        <f t="shared" si="3"/>
        <v>6.6733400066733397E-3</v>
      </c>
      <c r="W11" s="3">
        <f t="shared" si="3"/>
        <v>6.9795497807508006E-3</v>
      </c>
    </row>
    <row r="12" spans="4:25">
      <c r="E12">
        <v>0</v>
      </c>
      <c r="F12">
        <v>10</v>
      </c>
      <c r="G12" s="1"/>
    </row>
    <row r="13" spans="4:25">
      <c r="E13">
        <v>0</v>
      </c>
      <c r="F13">
        <v>11</v>
      </c>
      <c r="G13" s="1"/>
    </row>
    <row r="14" spans="4:25">
      <c r="E14">
        <v>0</v>
      </c>
      <c r="F14">
        <v>12</v>
      </c>
      <c r="G14" s="1"/>
      <c r="T14" t="s">
        <v>13</v>
      </c>
      <c r="U14">
        <v>1</v>
      </c>
      <c r="V14">
        <v>2</v>
      </c>
      <c r="W14">
        <v>3</v>
      </c>
      <c r="X14">
        <v>4</v>
      </c>
      <c r="Y14">
        <v>5</v>
      </c>
    </row>
    <row r="15" spans="4:25">
      <c r="E15">
        <v>1</v>
      </c>
      <c r="F15">
        <v>13</v>
      </c>
      <c r="G15" s="1"/>
    </row>
    <row r="16" spans="4:25">
      <c r="E16">
        <v>0</v>
      </c>
      <c r="F16">
        <v>14</v>
      </c>
      <c r="G16" s="1"/>
    </row>
    <row r="17" spans="5:15">
      <c r="E17">
        <v>1</v>
      </c>
      <c r="F17">
        <v>15</v>
      </c>
      <c r="G17" s="1"/>
    </row>
    <row r="18" spans="5:15">
      <c r="E18">
        <v>1</v>
      </c>
      <c r="F18">
        <v>16</v>
      </c>
      <c r="G18" s="1"/>
    </row>
    <row r="19" spans="5:15">
      <c r="E19">
        <v>1</v>
      </c>
      <c r="F19">
        <v>17</v>
      </c>
      <c r="G19" s="1"/>
    </row>
    <row r="20" spans="5:15">
      <c r="E20">
        <v>1</v>
      </c>
      <c r="F20">
        <v>18</v>
      </c>
      <c r="G20" s="1"/>
    </row>
    <row r="21" spans="5:15">
      <c r="E21">
        <v>0</v>
      </c>
      <c r="F21">
        <v>19</v>
      </c>
      <c r="G21" s="1"/>
    </row>
    <row r="22" spans="5:15">
      <c r="E22">
        <v>1</v>
      </c>
      <c r="F22">
        <v>20</v>
      </c>
      <c r="G22" s="1"/>
    </row>
    <row r="23" spans="5:15">
      <c r="E23">
        <v>1</v>
      </c>
      <c r="F23">
        <v>21</v>
      </c>
      <c r="G23" s="1"/>
    </row>
    <row r="24" spans="5:15">
      <c r="E24">
        <v>1</v>
      </c>
      <c r="F24">
        <v>22</v>
      </c>
      <c r="G24" s="1"/>
    </row>
    <row r="25" spans="5:15">
      <c r="E25">
        <v>1</v>
      </c>
      <c r="F25">
        <v>23</v>
      </c>
      <c r="G25" s="1"/>
    </row>
    <row r="26" spans="5:15">
      <c r="E26">
        <v>1</v>
      </c>
      <c r="F26">
        <v>24</v>
      </c>
      <c r="G26" s="1"/>
    </row>
    <row r="27" spans="5:15">
      <c r="E27">
        <v>0</v>
      </c>
      <c r="F27">
        <v>25</v>
      </c>
      <c r="G27" s="1"/>
    </row>
    <row r="28" spans="5:15">
      <c r="E28">
        <v>0</v>
      </c>
      <c r="F28">
        <v>26</v>
      </c>
      <c r="G28" s="1"/>
    </row>
    <row r="29" spans="5:15">
      <c r="E29">
        <v>1</v>
      </c>
      <c r="F29">
        <v>27</v>
      </c>
      <c r="G29" s="1"/>
    </row>
    <row r="30" spans="5:15">
      <c r="E30">
        <v>0</v>
      </c>
      <c r="F30">
        <v>28</v>
      </c>
      <c r="G30" s="1"/>
    </row>
    <row r="31" spans="5:15">
      <c r="E31">
        <v>0</v>
      </c>
      <c r="F31">
        <v>29</v>
      </c>
      <c r="G31" s="1"/>
      <c r="K31" t="s">
        <v>10</v>
      </c>
      <c r="L31" t="s">
        <v>11</v>
      </c>
    </row>
    <row r="32" spans="5:15">
      <c r="E32">
        <v>0</v>
      </c>
      <c r="F32">
        <v>30</v>
      </c>
      <c r="G32" s="1"/>
      <c r="H32" t="s">
        <v>7</v>
      </c>
      <c r="K32">
        <v>1</v>
      </c>
      <c r="L32">
        <v>2</v>
      </c>
      <c r="M32">
        <v>3</v>
      </c>
      <c r="N32">
        <v>4</v>
      </c>
      <c r="O32">
        <v>5</v>
      </c>
    </row>
    <row r="33" spans="5:15">
      <c r="E33">
        <v>0</v>
      </c>
      <c r="F33">
        <v>31</v>
      </c>
      <c r="G33" s="2"/>
      <c r="H33" s="3">
        <f>AVERAGE(E3:E33)</f>
        <v>0.4838709677419355</v>
      </c>
      <c r="K33" s="3">
        <f>(F33*H33+$S$4)/(F33+$S$4+$S$5)</f>
        <v>0.48484848484848486</v>
      </c>
      <c r="L33" s="3">
        <f>(F33*H33+$T$4)/(F33+$T$4+$T$5)</f>
        <v>0.48571428571428571</v>
      </c>
      <c r="M33" s="3">
        <f>(F33*H33+$U$4)/(F33+$U$4+$U$5)</f>
        <v>0.43243243243243246</v>
      </c>
      <c r="N33" s="3">
        <f>(F33*H33+$V$4)/(F33+$V$4+$V$5)</f>
        <v>0.54054054054054057</v>
      </c>
      <c r="O33" s="3">
        <f>(F33*H33+$W$4)/(F33+$W$4+$W$5)</f>
        <v>0.49720670391061461</v>
      </c>
    </row>
    <row r="34" spans="5:15">
      <c r="E34">
        <v>0</v>
      </c>
      <c r="F34">
        <v>32</v>
      </c>
      <c r="G34" s="2"/>
      <c r="H34" s="3">
        <f t="shared" ref="H34:H55" si="4">AVERAGE(E4:E34)</f>
        <v>0.4838709677419355</v>
      </c>
      <c r="K34" s="3">
        <f t="shared" ref="K34:K56" si="5">(F34*H34+$S$4)/(F34+$S$4+$S$5)</f>
        <v>0.48481973434535108</v>
      </c>
      <c r="L34" s="3">
        <f t="shared" ref="L34:L56" si="6">(F34*H34+$T$4)/(F34+$T$4+$T$5)</f>
        <v>0.48566308243727602</v>
      </c>
      <c r="M34" s="3">
        <f t="shared" ref="M34:M56" si="7">(F34*H34+$U$4)/(F34+$U$4+$U$5)</f>
        <v>0.43378607809847197</v>
      </c>
      <c r="N34" s="3">
        <f t="shared" ref="N34:N56" si="8">(F34*H34+$V$4)/(F34+$V$4+$V$5)</f>
        <v>0.53904923599320886</v>
      </c>
      <c r="O34" s="3">
        <f t="shared" ref="O34:O56" si="9">(F34*H34+$W$4)/(F34+$W$4+$W$5)</f>
        <v>0.49684431977559612</v>
      </c>
    </row>
    <row r="35" spans="5:15">
      <c r="E35">
        <v>1</v>
      </c>
      <c r="F35">
        <v>33</v>
      </c>
      <c r="G35" s="2"/>
      <c r="H35" s="3">
        <f t="shared" si="4"/>
        <v>0.5161290322580645</v>
      </c>
      <c r="K35" s="3">
        <f t="shared" si="5"/>
        <v>0.51520737327188937</v>
      </c>
      <c r="L35" s="3">
        <f t="shared" si="6"/>
        <v>0.51438535309503053</v>
      </c>
      <c r="M35" s="3">
        <f t="shared" si="7"/>
        <v>0.46236559139784944</v>
      </c>
      <c r="N35" s="3">
        <f t="shared" si="8"/>
        <v>0.56492969396195203</v>
      </c>
      <c r="O35" s="3">
        <f t="shared" si="9"/>
        <v>0.52466291175968593</v>
      </c>
    </row>
    <row r="36" spans="5:15">
      <c r="E36">
        <v>1</v>
      </c>
      <c r="F36">
        <v>34</v>
      </c>
      <c r="G36" s="2"/>
      <c r="H36" s="3">
        <f t="shared" si="4"/>
        <v>0.54838709677419351</v>
      </c>
      <c r="K36" s="3">
        <f t="shared" si="5"/>
        <v>0.54569892473118276</v>
      </c>
      <c r="L36" s="3">
        <f t="shared" si="6"/>
        <v>0.54329371816638372</v>
      </c>
      <c r="M36" s="3">
        <f t="shared" si="7"/>
        <v>0.49112903225806448</v>
      </c>
      <c r="N36" s="3">
        <f t="shared" si="8"/>
        <v>0.59112903225806446</v>
      </c>
      <c r="O36" s="3">
        <f t="shared" si="9"/>
        <v>0.55271034253408713</v>
      </c>
    </row>
    <row r="37" spans="5:15">
      <c r="E37">
        <v>1</v>
      </c>
      <c r="F37">
        <v>35</v>
      </c>
      <c r="G37" s="2"/>
      <c r="H37" s="3">
        <f t="shared" si="4"/>
        <v>0.54838709677419351</v>
      </c>
      <c r="K37" s="3">
        <f t="shared" si="5"/>
        <v>0.54577157802964249</v>
      </c>
      <c r="L37" s="3">
        <f t="shared" si="6"/>
        <v>0.54342431761786592</v>
      </c>
      <c r="M37" s="3">
        <f t="shared" si="7"/>
        <v>0.49252557041699446</v>
      </c>
      <c r="N37" s="3">
        <f t="shared" si="8"/>
        <v>0.59008654602675059</v>
      </c>
      <c r="O37" s="3">
        <f t="shared" si="9"/>
        <v>0.55260171826876314</v>
      </c>
    </row>
    <row r="38" spans="5:15">
      <c r="E38">
        <v>1</v>
      </c>
      <c r="F38">
        <v>36</v>
      </c>
      <c r="G38" s="2"/>
      <c r="H38" s="3">
        <f t="shared" si="4"/>
        <v>0.54838709677419351</v>
      </c>
      <c r="K38" s="3">
        <f t="shared" si="5"/>
        <v>0.54584040747028861</v>
      </c>
      <c r="L38" s="3">
        <f t="shared" si="6"/>
        <v>0.54354838709677422</v>
      </c>
      <c r="M38" s="3">
        <f t="shared" si="7"/>
        <v>0.49385560675883255</v>
      </c>
      <c r="N38" s="3">
        <f t="shared" si="8"/>
        <v>0.58909370199692779</v>
      </c>
      <c r="O38" s="3">
        <f t="shared" si="9"/>
        <v>0.55249841872232774</v>
      </c>
    </row>
    <row r="39" spans="5:15">
      <c r="E39">
        <v>1</v>
      </c>
      <c r="F39">
        <v>37</v>
      </c>
      <c r="G39" s="2"/>
      <c r="H39" s="3">
        <f t="shared" si="4"/>
        <v>0.54838709677419351</v>
      </c>
      <c r="K39" s="3">
        <f t="shared" si="5"/>
        <v>0.54590570719602971</v>
      </c>
      <c r="L39" s="3">
        <f t="shared" si="6"/>
        <v>0.54366640440597946</v>
      </c>
      <c r="M39" s="3">
        <f t="shared" si="7"/>
        <v>0.49512378094523629</v>
      </c>
      <c r="N39" s="3">
        <f t="shared" si="8"/>
        <v>0.58814703675918978</v>
      </c>
      <c r="O39" s="3">
        <f t="shared" si="9"/>
        <v>0.55240006173792255</v>
      </c>
    </row>
    <row r="40" spans="5:15">
      <c r="E40">
        <v>0</v>
      </c>
      <c r="F40">
        <v>38</v>
      </c>
      <c r="G40" s="2"/>
      <c r="H40" s="3">
        <f t="shared" si="4"/>
        <v>0.5161290322580645</v>
      </c>
      <c r="K40" s="3">
        <f t="shared" si="5"/>
        <v>0.51532258064516134</v>
      </c>
      <c r="L40" s="3">
        <f t="shared" si="6"/>
        <v>0.51459293394777261</v>
      </c>
      <c r="M40" s="3">
        <f t="shared" si="7"/>
        <v>0.46847507331378302</v>
      </c>
      <c r="N40" s="3">
        <f t="shared" si="8"/>
        <v>0.55938416422287396</v>
      </c>
      <c r="O40" s="3">
        <f t="shared" si="9"/>
        <v>0.52366596321977699</v>
      </c>
    </row>
    <row r="41" spans="5:15">
      <c r="E41">
        <v>1</v>
      </c>
      <c r="F41">
        <v>39</v>
      </c>
      <c r="G41" s="2"/>
      <c r="H41" s="3">
        <f t="shared" si="4"/>
        <v>0.54838709677419351</v>
      </c>
      <c r="K41" s="3">
        <f t="shared" si="5"/>
        <v>0.54602675059008654</v>
      </c>
      <c r="L41" s="3">
        <f t="shared" si="6"/>
        <v>0.54388597149287321</v>
      </c>
      <c r="M41" s="3">
        <f t="shared" si="7"/>
        <v>0.49749103942652328</v>
      </c>
      <c r="N41" s="3">
        <f t="shared" si="8"/>
        <v>0.58637992831541219</v>
      </c>
      <c r="O41" s="3">
        <f t="shared" si="9"/>
        <v>0.55221682132861982</v>
      </c>
    </row>
    <row r="42" spans="5:15">
      <c r="E42">
        <v>0</v>
      </c>
      <c r="F42">
        <v>40</v>
      </c>
      <c r="G42" s="2"/>
      <c r="H42" s="3">
        <f t="shared" si="4"/>
        <v>0.54838709677419351</v>
      </c>
      <c r="K42" s="3">
        <f t="shared" si="5"/>
        <v>0.54608294930875567</v>
      </c>
      <c r="L42" s="3">
        <f t="shared" si="6"/>
        <v>0.54398826979472137</v>
      </c>
      <c r="M42" s="3">
        <f t="shared" si="7"/>
        <v>0.49859747545582045</v>
      </c>
      <c r="N42" s="3">
        <f t="shared" si="8"/>
        <v>0.58555399719495083</v>
      </c>
      <c r="O42" s="3">
        <f t="shared" si="9"/>
        <v>0.55213133640552992</v>
      </c>
    </row>
    <row r="43" spans="5:15">
      <c r="E43">
        <v>1</v>
      </c>
      <c r="F43">
        <v>41</v>
      </c>
      <c r="G43" s="2"/>
      <c r="H43" s="3">
        <f t="shared" si="4"/>
        <v>0.58064516129032262</v>
      </c>
      <c r="K43" s="3">
        <f t="shared" si="5"/>
        <v>0.57689422355588904</v>
      </c>
      <c r="L43" s="3">
        <f t="shared" si="6"/>
        <v>0.57347670250896066</v>
      </c>
      <c r="M43" s="3">
        <f t="shared" si="7"/>
        <v>0.52779684282772821</v>
      </c>
      <c r="N43" s="3">
        <f t="shared" si="8"/>
        <v>0.61290322580645162</v>
      </c>
      <c r="O43" s="3">
        <f t="shared" si="9"/>
        <v>0.58092689111142426</v>
      </c>
    </row>
    <row r="44" spans="5:15">
      <c r="E44">
        <v>1</v>
      </c>
      <c r="F44">
        <v>42</v>
      </c>
      <c r="G44" s="2"/>
      <c r="H44" s="3">
        <f t="shared" si="4"/>
        <v>0.61290322580645162</v>
      </c>
      <c r="K44" s="3">
        <f t="shared" si="5"/>
        <v>0.60777126099706746</v>
      </c>
      <c r="L44" s="3">
        <f t="shared" si="6"/>
        <v>0.60308555399719499</v>
      </c>
      <c r="M44" s="3">
        <f t="shared" si="7"/>
        <v>0.5571236559139785</v>
      </c>
      <c r="N44" s="3">
        <f t="shared" si="8"/>
        <v>0.64045698924731187</v>
      </c>
      <c r="O44" s="3">
        <f t="shared" si="9"/>
        <v>0.60987041632202932</v>
      </c>
    </row>
    <row r="45" spans="5:15">
      <c r="E45">
        <v>0</v>
      </c>
      <c r="F45">
        <v>43</v>
      </c>
      <c r="G45" s="2"/>
      <c r="H45" s="3">
        <f t="shared" si="4"/>
        <v>0.61290322580645162</v>
      </c>
      <c r="K45" s="3">
        <f t="shared" si="5"/>
        <v>0.60788530465949819</v>
      </c>
      <c r="L45" s="3">
        <f t="shared" si="6"/>
        <v>0.60329444063143445</v>
      </c>
      <c r="M45" s="3">
        <f t="shared" si="7"/>
        <v>0.55826201448321267</v>
      </c>
      <c r="N45" s="3">
        <f t="shared" si="8"/>
        <v>0.63989466754443713</v>
      </c>
      <c r="O45" s="3">
        <f t="shared" si="9"/>
        <v>0.60993386421919293</v>
      </c>
    </row>
    <row r="46" spans="5:15">
      <c r="E46">
        <v>0</v>
      </c>
      <c r="F46">
        <v>44</v>
      </c>
      <c r="G46" s="2"/>
      <c r="H46" s="3">
        <f t="shared" si="4"/>
        <v>0.58064516129032262</v>
      </c>
      <c r="K46" s="3">
        <f t="shared" si="5"/>
        <v>0.57713884992987385</v>
      </c>
      <c r="L46" s="3">
        <f t="shared" si="6"/>
        <v>0.57392473118279574</v>
      </c>
      <c r="M46" s="3">
        <f t="shared" si="7"/>
        <v>0.53096774193548391</v>
      </c>
      <c r="N46" s="3">
        <f t="shared" si="8"/>
        <v>0.61096774193548387</v>
      </c>
      <c r="O46" s="3">
        <f t="shared" si="9"/>
        <v>0.58090957165520896</v>
      </c>
    </row>
    <row r="47" spans="5:15">
      <c r="E47">
        <v>1</v>
      </c>
      <c r="F47">
        <v>45</v>
      </c>
      <c r="G47" s="2"/>
      <c r="H47" s="3">
        <f t="shared" si="4"/>
        <v>0.61290322580645162</v>
      </c>
      <c r="K47" s="3">
        <f t="shared" si="5"/>
        <v>0.60809883321894309</v>
      </c>
      <c r="L47" s="3">
        <f t="shared" si="6"/>
        <v>0.60368663594470051</v>
      </c>
      <c r="M47" s="3">
        <f t="shared" si="7"/>
        <v>0.56040480708412399</v>
      </c>
      <c r="N47" s="3">
        <f t="shared" si="8"/>
        <v>0.63883617963314354</v>
      </c>
      <c r="O47" s="3">
        <f t="shared" si="9"/>
        <v>0.6100531156885608</v>
      </c>
    </row>
    <row r="48" spans="5:15">
      <c r="E48">
        <v>1</v>
      </c>
      <c r="F48">
        <v>46</v>
      </c>
      <c r="G48" s="2"/>
      <c r="H48" s="3">
        <f t="shared" si="4"/>
        <v>0.61290322580645162</v>
      </c>
      <c r="K48" s="3">
        <f t="shared" si="5"/>
        <v>0.60819892473118287</v>
      </c>
      <c r="L48" s="3">
        <f t="shared" si="6"/>
        <v>0.60387096774193549</v>
      </c>
      <c r="M48" s="3">
        <f t="shared" si="7"/>
        <v>0.56141439205955335</v>
      </c>
      <c r="N48" s="3">
        <f t="shared" si="8"/>
        <v>0.63833746898263033</v>
      </c>
      <c r="O48" s="3">
        <f t="shared" si="9"/>
        <v>0.6101092202184405</v>
      </c>
    </row>
    <row r="49" spans="3:15">
      <c r="E49">
        <v>0</v>
      </c>
      <c r="F49">
        <v>47</v>
      </c>
      <c r="G49" s="2"/>
      <c r="H49" s="3">
        <f t="shared" si="4"/>
        <v>0.58064516129032262</v>
      </c>
      <c r="K49" s="3">
        <f t="shared" si="5"/>
        <v>0.57735352205398294</v>
      </c>
      <c r="L49" s="3">
        <f t="shared" si="6"/>
        <v>0.57432005060088553</v>
      </c>
      <c r="M49" s="3">
        <f t="shared" si="7"/>
        <v>0.53377967133292759</v>
      </c>
      <c r="N49" s="3">
        <f t="shared" si="8"/>
        <v>0.60925136944613523</v>
      </c>
      <c r="O49" s="3">
        <f t="shared" si="9"/>
        <v>0.5808942583136133</v>
      </c>
    </row>
    <row r="50" spans="3:15">
      <c r="E50">
        <v>1</v>
      </c>
      <c r="F50">
        <v>48</v>
      </c>
      <c r="G50" s="2"/>
      <c r="H50" s="3">
        <f t="shared" si="4"/>
        <v>0.58064516129032262</v>
      </c>
      <c r="K50" s="3">
        <f t="shared" si="5"/>
        <v>0.57741935483870976</v>
      </c>
      <c r="L50" s="3">
        <f t="shared" si="6"/>
        <v>0.57444168734491319</v>
      </c>
      <c r="M50" s="3">
        <f t="shared" si="7"/>
        <v>0.5346475507765831</v>
      </c>
      <c r="N50" s="3">
        <f t="shared" si="8"/>
        <v>0.60872162485065717</v>
      </c>
      <c r="O50" s="3">
        <f t="shared" si="9"/>
        <v>0.58088954056696007</v>
      </c>
    </row>
    <row r="51" spans="3:15">
      <c r="E51">
        <v>1</v>
      </c>
      <c r="F51">
        <v>49</v>
      </c>
      <c r="G51" s="2"/>
      <c r="H51" s="3">
        <f t="shared" si="4"/>
        <v>0.58064516129032262</v>
      </c>
      <c r="K51" s="3">
        <f t="shared" si="5"/>
        <v>0.57748260594560408</v>
      </c>
      <c r="L51" s="3">
        <f t="shared" si="6"/>
        <v>0.5745587340231284</v>
      </c>
      <c r="M51" s="3">
        <f t="shared" si="7"/>
        <v>0.53548387096774197</v>
      </c>
      <c r="N51" s="3">
        <f t="shared" si="8"/>
        <v>0.60821114369501472</v>
      </c>
      <c r="O51" s="3">
        <f t="shared" si="9"/>
        <v>0.58088499820122319</v>
      </c>
    </row>
    <row r="52" spans="3:15">
      <c r="E52">
        <v>1</v>
      </c>
      <c r="F52">
        <v>50</v>
      </c>
      <c r="G52" s="2"/>
      <c r="H52" s="3">
        <f t="shared" si="4"/>
        <v>0.61290322580645162</v>
      </c>
      <c r="K52" s="3">
        <f t="shared" si="5"/>
        <v>0.60856079404466501</v>
      </c>
      <c r="L52" s="3">
        <f t="shared" si="6"/>
        <v>0.6045400238948625</v>
      </c>
      <c r="M52" s="3">
        <f t="shared" si="7"/>
        <v>0.56509216589861755</v>
      </c>
      <c r="N52" s="3">
        <f t="shared" si="8"/>
        <v>0.63652073732718883</v>
      </c>
      <c r="O52" s="3">
        <f t="shared" si="9"/>
        <v>0.61031316223216392</v>
      </c>
    </row>
    <row r="53" spans="3:15">
      <c r="E53">
        <v>1</v>
      </c>
      <c r="F53">
        <v>51</v>
      </c>
      <c r="G53" s="2"/>
      <c r="H53" s="3">
        <f t="shared" si="4"/>
        <v>0.61290322580645162</v>
      </c>
      <c r="K53" s="3">
        <f t="shared" si="5"/>
        <v>0.60864272671941566</v>
      </c>
      <c r="L53" s="3">
        <f t="shared" si="6"/>
        <v>0.60469208211143699</v>
      </c>
      <c r="M53" s="3">
        <f t="shared" si="7"/>
        <v>0.56593095642331637</v>
      </c>
      <c r="N53" s="3">
        <f t="shared" si="8"/>
        <v>0.63610639501980759</v>
      </c>
      <c r="O53" s="3">
        <f t="shared" si="9"/>
        <v>0.61035957914209737</v>
      </c>
    </row>
    <row r="54" spans="3:15">
      <c r="E54">
        <v>1</v>
      </c>
      <c r="F54">
        <v>52</v>
      </c>
      <c r="G54" s="2"/>
      <c r="H54" s="3">
        <f t="shared" si="4"/>
        <v>0.61290322580645162</v>
      </c>
      <c r="K54" s="3">
        <f t="shared" si="5"/>
        <v>0.60872162485065717</v>
      </c>
      <c r="L54" s="3">
        <f t="shared" si="6"/>
        <v>0.60483870967741937</v>
      </c>
      <c r="M54" s="3">
        <f t="shared" si="7"/>
        <v>0.56674082313681873</v>
      </c>
      <c r="N54" s="3">
        <f t="shared" si="8"/>
        <v>0.63570634037819806</v>
      </c>
      <c r="O54" s="3">
        <f t="shared" si="9"/>
        <v>0.61040436165379375</v>
      </c>
    </row>
    <row r="55" spans="3:15">
      <c r="E55">
        <v>0</v>
      </c>
      <c r="F55">
        <v>53</v>
      </c>
      <c r="G55" s="2"/>
      <c r="H55" s="3">
        <f t="shared" si="4"/>
        <v>0.58064516129032262</v>
      </c>
      <c r="K55" s="3">
        <f t="shared" si="5"/>
        <v>0.57771260997067453</v>
      </c>
      <c r="L55" s="3">
        <f t="shared" si="6"/>
        <v>0.57498585172608951</v>
      </c>
      <c r="M55" s="3">
        <f t="shared" si="7"/>
        <v>0.53854565336249316</v>
      </c>
      <c r="N55" s="3">
        <f t="shared" si="8"/>
        <v>0.60634226353198484</v>
      </c>
      <c r="O55" s="3">
        <f t="shared" si="9"/>
        <v>0.58086840049112631</v>
      </c>
    </row>
    <row r="56" spans="3:15">
      <c r="C56" t="s">
        <v>1</v>
      </c>
      <c r="E56">
        <v>0</v>
      </c>
      <c r="F56">
        <v>54</v>
      </c>
      <c r="G56" s="2"/>
      <c r="H56" s="3">
        <f>AVERAGE(E26:E56)</f>
        <v>0.54838709677419351</v>
      </c>
      <c r="K56" s="3">
        <f t="shared" si="5"/>
        <v>0.5466589861751151</v>
      </c>
      <c r="L56" s="3">
        <f t="shared" si="6"/>
        <v>0.54505005561735254</v>
      </c>
      <c r="M56" s="3">
        <f t="shared" si="7"/>
        <v>0.51021505376344078</v>
      </c>
      <c r="N56" s="3">
        <f t="shared" si="8"/>
        <v>0.57688172043010744</v>
      </c>
      <c r="O56" s="3">
        <f t="shared" si="9"/>
        <v>0.55123985077902116</v>
      </c>
    </row>
    <row r="59" spans="3:15">
      <c r="E59">
        <v>1</v>
      </c>
      <c r="F59">
        <v>0</v>
      </c>
    </row>
    <row r="60" spans="3:15">
      <c r="E60" s="3">
        <f>AVERAGE(E33:E56)</f>
        <v>0.625</v>
      </c>
      <c r="F60" s="3">
        <f>1-E60</f>
        <v>0.375</v>
      </c>
      <c r="K60">
        <v>0.5</v>
      </c>
      <c r="L60">
        <v>0.5</v>
      </c>
      <c r="M60">
        <v>0.44</v>
      </c>
      <c r="N60">
        <v>0.56000000000000005</v>
      </c>
      <c r="O60">
        <v>0.51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cnaber</dc:creator>
  <cp:lastModifiedBy>cnaber</cp:lastModifiedBy>
  <dcterms:created xsi:type="dcterms:W3CDTF">2012-04-07T17:00:54Z</dcterms:created>
  <dcterms:modified xsi:type="dcterms:W3CDTF">2012-04-11T18:56:29Z</dcterms:modified>
</cp:coreProperties>
</file>